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883\Desktop\IR\EC &amp; ER\2025 Q4 Files\GGC Input\"/>
    </mc:Choice>
  </mc:AlternateContent>
  <xr:revisionPtr revIDLastSave="0" documentId="8_{6A355BC4-4AA5-414E-8FC4-39A92342B3B4}" xr6:coauthVersionLast="47" xr6:coauthVersionMax="47" xr10:uidLastSave="{00000000-0000-0000-0000-000000000000}"/>
  <bookViews>
    <workbookView xWindow="-110" yWindow="-110" windowWidth="19420" windowHeight="10300" activeTab="4" xr2:uid="{E72EFF9D-0325-4E69-8273-3FD7B10EF45D}"/>
  </bookViews>
  <sheets>
    <sheet name="Q4 2024" sheetId="2" r:id="rId1"/>
    <sheet name="FY 2024" sheetId="1" r:id="rId2"/>
    <sheet name="Q3 2025" sheetId="5" r:id="rId3"/>
    <sheet name="Q4 2025" sheetId="4" r:id="rId4"/>
    <sheet name="FY 2025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E17" i="5"/>
  <c r="C14" i="5"/>
  <c r="B14" i="5"/>
  <c r="B18" i="5" s="1"/>
  <c r="B20" i="5" s="1"/>
  <c r="E12" i="5"/>
  <c r="E10" i="5"/>
  <c r="E19" i="4"/>
  <c r="E17" i="4"/>
  <c r="C14" i="4"/>
  <c r="C18" i="4" s="1"/>
  <c r="C20" i="4" s="1"/>
  <c r="C21" i="4" s="1"/>
  <c r="B14" i="4"/>
  <c r="B18" i="4" s="1"/>
  <c r="B20" i="4" s="1"/>
  <c r="B21" i="4" s="1"/>
  <c r="E13" i="4"/>
  <c r="E12" i="4"/>
  <c r="E10" i="4"/>
  <c r="E19" i="3"/>
  <c r="C14" i="3"/>
  <c r="E13" i="3"/>
  <c r="E12" i="3"/>
  <c r="E14" i="3" s="1"/>
  <c r="E10" i="3"/>
  <c r="E19" i="2"/>
  <c r="E17" i="2"/>
  <c r="E13" i="2"/>
  <c r="C14" i="2"/>
  <c r="B14" i="2"/>
  <c r="B18" i="2" s="1"/>
  <c r="B20" i="2" s="1"/>
  <c r="E12" i="2"/>
  <c r="E10" i="2"/>
  <c r="E19" i="1"/>
  <c r="C17" i="1"/>
  <c r="B17" i="1"/>
  <c r="C14" i="1"/>
  <c r="C18" i="1" s="1"/>
  <c r="C20" i="1" s="1"/>
  <c r="C10" i="1"/>
  <c r="E10" i="1" s="1"/>
  <c r="B10" i="1"/>
  <c r="E14" i="4" l="1"/>
  <c r="E14" i="2"/>
  <c r="C15" i="4"/>
  <c r="E15" i="4"/>
  <c r="C15" i="2"/>
  <c r="C18" i="2"/>
  <c r="C20" i="2" s="1"/>
  <c r="C21" i="2" s="1"/>
  <c r="E18" i="4"/>
  <c r="E20" i="4" s="1"/>
  <c r="E24" i="4" s="1"/>
  <c r="E30" i="4" s="1"/>
  <c r="C18" i="5"/>
  <c r="C20" i="5" s="1"/>
  <c r="C21" i="5" s="1"/>
  <c r="C15" i="5"/>
  <c r="E21" i="2"/>
  <c r="C18" i="3"/>
  <c r="C20" i="3" s="1"/>
  <c r="C21" i="3" s="1"/>
  <c r="C15" i="3"/>
  <c r="E15" i="2"/>
  <c r="E18" i="3"/>
  <c r="E20" i="3" s="1"/>
  <c r="E24" i="3" s="1"/>
  <c r="E15" i="3"/>
  <c r="C21" i="1"/>
  <c r="E18" i="2"/>
  <c r="E20" i="2" s="1"/>
  <c r="E24" i="2" s="1"/>
  <c r="C15" i="1"/>
  <c r="B14" i="3"/>
  <c r="B15" i="2"/>
  <c r="B21" i="2"/>
  <c r="B15" i="5"/>
  <c r="B21" i="5"/>
  <c r="E12" i="1"/>
  <c r="E17" i="1"/>
  <c r="E13" i="1"/>
  <c r="B15" i="4"/>
  <c r="E13" i="5"/>
  <c r="E14" i="5" s="1"/>
  <c r="E15" i="5" s="1"/>
  <c r="E17" i="3"/>
  <c r="E21" i="4" l="1"/>
  <c r="E31" i="4"/>
  <c r="E14" i="1"/>
  <c r="B14" i="1"/>
  <c r="E31" i="2"/>
  <c r="E30" i="2"/>
  <c r="B18" i="3"/>
  <c r="B20" i="3" s="1"/>
  <c r="B21" i="3" s="1"/>
  <c r="B15" i="3"/>
  <c r="E18" i="5"/>
  <c r="E20" i="5" s="1"/>
  <c r="E21" i="3"/>
  <c r="E30" i="3"/>
  <c r="E31" i="3"/>
  <c r="E24" i="5" l="1"/>
  <c r="E21" i="5"/>
  <c r="B15" i="1"/>
  <c r="B18" i="1"/>
  <c r="B20" i="1" s="1"/>
  <c r="B21" i="1" s="1"/>
  <c r="E18" i="1"/>
  <c r="E20" i="1" s="1"/>
  <c r="E15" i="1"/>
  <c r="E24" i="1" l="1"/>
  <c r="E21" i="1"/>
  <c r="E31" i="5"/>
  <c r="E30" i="5"/>
  <c r="E30" i="1" l="1"/>
  <c r="E31" i="1"/>
</calcChain>
</file>

<file path=xl/sharedStrings.xml><?xml version="1.0" encoding="utf-8"?>
<sst xmlns="http://schemas.openxmlformats.org/spreadsheetml/2006/main" count="150" uniqueCount="28">
  <si>
    <t>Adjusted Earnings</t>
  </si>
  <si>
    <t>All amounts in USD millions unless otherwise stated and subject to rounding differences</t>
  </si>
  <si>
    <t>All adjusting items amounts are unaudited and unreviewed</t>
  </si>
  <si>
    <t>FY 2024 Adjusted Earnings Results</t>
  </si>
  <si>
    <t>USD m</t>
  </si>
  <si>
    <t>Petrochemicals</t>
  </si>
  <si>
    <t>Agri-Nutrients</t>
  </si>
  <si>
    <t>Consolidated</t>
  </si>
  <si>
    <t>EBITDA</t>
  </si>
  <si>
    <t>Special items in EBITDA:</t>
  </si>
  <si>
    <t>(Gains) losses on sale or disposal</t>
  </si>
  <si>
    <r>
      <t>Others</t>
    </r>
    <r>
      <rPr>
        <vertAlign val="superscript"/>
        <sz val="11"/>
        <color theme="2" tint="-0.89996032593768116"/>
        <rFont val="SABIC Typeface Text Light"/>
        <family val="2"/>
      </rPr>
      <t>1</t>
    </r>
  </si>
  <si>
    <t>Special items in EBITDA</t>
  </si>
  <si>
    <t>Adjusted EBITDA</t>
  </si>
  <si>
    <t>Income from operations (EBIT)</t>
  </si>
  <si>
    <t>Impairments and write-offs</t>
  </si>
  <si>
    <t>Special items in EBIT</t>
  </si>
  <si>
    <t>Adjusted income from operations (EBIT)</t>
  </si>
  <si>
    <t>Net income / (loss) - attributable to Equity holders of the Parent</t>
  </si>
  <si>
    <t>Share of total adjusting items attributable to non-controlling interests</t>
  </si>
  <si>
    <t>Adjusting items in results from associates and non-integral joint ventures</t>
  </si>
  <si>
    <t>Adjusting items related to finance income / costs</t>
  </si>
  <si>
    <r>
      <t>Tax and zakat adjustments</t>
    </r>
    <r>
      <rPr>
        <vertAlign val="superscript"/>
        <sz val="11"/>
        <color theme="2" tint="-0.89996032593768116"/>
        <rFont val="SABIC Typeface Text Light"/>
        <family val="2"/>
      </rPr>
      <t>2</t>
    </r>
  </si>
  <si>
    <t>Result of discontinued operations</t>
  </si>
  <si>
    <t>Total Special items in Net income / (loss) - attributable to Equity holders of the Parent</t>
  </si>
  <si>
    <t>Adjusted net income / (loss) - attributable to Equity holders of the Parent</t>
  </si>
  <si>
    <r>
      <rPr>
        <i/>
        <vertAlign val="superscript"/>
        <sz val="10"/>
        <rFont val="SABIC Typeface Text Light"/>
        <family val="2"/>
      </rPr>
      <t xml:space="preserve">1 </t>
    </r>
    <r>
      <rPr>
        <i/>
        <sz val="10"/>
        <rFont val="SABIC Typeface Text Light"/>
        <family val="2"/>
      </rPr>
      <t xml:space="preserve">Includes other non-operating and non-recurring items, such as insurance claims, costs related to major disasters, restructuring and redundancy costs, amongst others </t>
    </r>
  </si>
  <si>
    <r>
      <t xml:space="preserve">2 </t>
    </r>
    <r>
      <rPr>
        <i/>
        <sz val="10"/>
        <color theme="1"/>
        <rFont val="SABIC Typeface Text Light"/>
        <family val="2"/>
      </rPr>
      <t>Including adjusting items in tax / zakat, and material tax / zakat effect of other adjusting items listed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</si>
</sst>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41E42"/>
      <name val="SABIC Typeface Text Light"/>
      <family val="2"/>
    </font>
    <font>
      <sz val="11"/>
      <color theme="1"/>
      <name val="SABIC Typeface Text Light"/>
      <family val="2"/>
    </font>
    <font>
      <b/>
      <sz val="16"/>
      <color theme="1" tint="0.249977111117893"/>
      <name val="SABIC Typeface Text Light"/>
      <family val="2"/>
    </font>
    <font>
      <b/>
      <sz val="11"/>
      <color rgb="FF00B0F0"/>
      <name val="SABIC Typeface Text Light"/>
      <family val="2"/>
    </font>
    <font>
      <b/>
      <sz val="11"/>
      <color rgb="FF92D050"/>
      <name val="SABIC Typeface Text Light"/>
      <family val="2"/>
    </font>
    <font>
      <b/>
      <sz val="9"/>
      <color theme="2" tint="-0.499984740745262"/>
      <name val="SABIC Typeface Text Light"/>
      <family val="2"/>
    </font>
    <font>
      <b/>
      <sz val="20"/>
      <color rgb="FF24488D"/>
      <name val="SABIC Typeface Text Light"/>
      <family val="2"/>
    </font>
    <font>
      <b/>
      <sz val="11"/>
      <name val="SABIC Typeface Text Light"/>
      <family val="2"/>
    </font>
    <font>
      <b/>
      <sz val="11"/>
      <color theme="0"/>
      <name val="SABIC Typeface Text Light"/>
      <family val="2"/>
    </font>
    <font>
      <b/>
      <sz val="11"/>
      <color theme="2" tint="-0.89999084444715716"/>
      <name val="SABIC Typeface Text Light"/>
      <family val="2"/>
    </font>
    <font>
      <sz val="11"/>
      <color theme="2" tint="-0.89999084444715716"/>
      <name val="SABIC Typeface Text Light"/>
      <family val="2"/>
    </font>
    <font>
      <vertAlign val="superscript"/>
      <sz val="11"/>
      <color theme="2" tint="-0.89996032593768116"/>
      <name val="SABIC Typeface Text Light"/>
      <family val="2"/>
    </font>
    <font>
      <i/>
      <sz val="10"/>
      <color theme="1"/>
      <name val="SABIC Typeface Text Light"/>
      <family val="2"/>
    </font>
    <font>
      <b/>
      <sz val="11"/>
      <color theme="1"/>
      <name val="SABIC Typeface Text Light"/>
      <family val="2"/>
    </font>
    <font>
      <i/>
      <sz val="10"/>
      <name val="SABIC Typeface Text Light"/>
      <family val="2"/>
    </font>
    <font>
      <i/>
      <vertAlign val="superscript"/>
      <sz val="10"/>
      <name val="SABIC Typeface Text Light"/>
      <family val="2"/>
    </font>
    <font>
      <i/>
      <vertAlign val="superscript"/>
      <sz val="10"/>
      <color theme="1"/>
      <name val="SABIC Typeface Text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39598"/>
        <bgColor indexed="64"/>
      </patternFill>
    </fill>
  </fills>
  <borders count="6">
    <border>
      <left/>
      <right/>
      <top/>
      <bottom/>
      <diagonal/>
    </border>
    <border>
      <left style="thin">
        <color theme="2" tint="-0.89996032593768116"/>
      </left>
      <right/>
      <top style="thin">
        <color theme="2" tint="-0.89996032593768116"/>
      </top>
      <bottom/>
      <diagonal/>
    </border>
    <border>
      <left/>
      <right/>
      <top style="thin">
        <color theme="2" tint="-0.8999603259376811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3" xfId="0" applyFont="1" applyBorder="1" applyAlignment="1">
      <alignment horizontal="left" vertical="center" indent="1"/>
    </xf>
    <xf numFmtId="37" fontId="11" fillId="0" borderId="3" xfId="1" applyNumberFormat="1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vertical="center"/>
    </xf>
    <xf numFmtId="165" fontId="3" fillId="0" borderId="0" xfId="0" applyNumberFormat="1" applyFont="1"/>
    <xf numFmtId="0" fontId="11" fillId="0" borderId="4" xfId="0" applyFont="1" applyBorder="1" applyAlignment="1">
      <alignment horizontal="left" vertical="center" indent="2"/>
    </xf>
    <xf numFmtId="37" fontId="12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1" fillId="0" borderId="5" xfId="0" applyFont="1" applyBorder="1" applyAlignment="1">
      <alignment horizontal="left" vertical="center" indent="2"/>
    </xf>
    <xf numFmtId="37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indent="1"/>
    </xf>
    <xf numFmtId="37" fontId="10" fillId="3" borderId="3" xfId="1" applyNumberFormat="1" applyFont="1" applyFill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 indent="2"/>
    </xf>
    <xf numFmtId="37" fontId="15" fillId="0" borderId="0" xfId="0" applyNumberFormat="1" applyFont="1" applyAlignment="1">
      <alignment horizontal="center"/>
    </xf>
    <xf numFmtId="20" fontId="16" fillId="0" borderId="0" xfId="0" applyNumberFormat="1" applyFont="1" applyAlignment="1">
      <alignment vertical="center"/>
    </xf>
    <xf numFmtId="20" fontId="18" fillId="0" borderId="0" xfId="0" applyNumberFormat="1" applyFont="1" applyAlignment="1">
      <alignment vertical="center"/>
    </xf>
    <xf numFmtId="39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8D6CEE-990D-408E-A849-C377D0AD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805CBC-90BD-42BE-B2E0-9BFA926F5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C1D507-A403-46F6-9A0F-A9270F3CA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BF728D-1392-4511-A93E-0A6AA505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F88944-D8E4-44A1-AAED-F5533B50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679AFB-1F7A-4FBD-A959-3A9314E1E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620D46-B271-441B-921B-8AD009D8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AF8AB6-7C24-4039-A996-D695C5B3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3E8CAB-AF6A-471D-AA3A-21FBF6D67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78E9A6-0781-498C-BAA1-B3810CF23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B7B3-94EE-4F7E-B2AE-23CEB990602A}">
  <sheetPr>
    <tabColor rgb="FFFFC000"/>
    <pageSetUpPr fitToPage="1"/>
  </sheetPr>
  <dimension ref="A1:F35"/>
  <sheetViews>
    <sheetView showGridLines="0" topLeftCell="A12" zoomScaleNormal="100" workbookViewId="0"/>
  </sheetViews>
  <sheetFormatPr defaultColWidth="9.1796875" defaultRowHeight="19" x14ac:dyDescent="0.7"/>
  <cols>
    <col min="1" max="1" width="82.453125" style="2" customWidth="1"/>
    <col min="2" max="3" width="21" style="2" customWidth="1"/>
    <col min="4" max="4" width="2.26953125" style="2" customWidth="1"/>
    <col min="5" max="5" width="21" style="2" customWidth="1"/>
    <col min="6" max="6" width="9.7265625" style="2" bestFit="1" customWidth="1"/>
    <col min="7" max="16384" width="9.1796875" style="2"/>
  </cols>
  <sheetData>
    <row r="1" spans="1:6" ht="34.5" x14ac:dyDescent="1.25">
      <c r="A1" s="1"/>
      <c r="D1" s="3"/>
    </row>
    <row r="2" spans="1:6" x14ac:dyDescent="0.7">
      <c r="A2" s="4" t="s">
        <v>0</v>
      </c>
      <c r="D2" s="5"/>
    </row>
    <row r="3" spans="1:6" x14ac:dyDescent="0.7">
      <c r="A3" s="6" t="s">
        <v>1</v>
      </c>
      <c r="D3" s="6"/>
    </row>
    <row r="4" spans="1:6" x14ac:dyDescent="0.7">
      <c r="A4" s="6" t="s">
        <v>2</v>
      </c>
    </row>
    <row r="5" spans="1:6" ht="9.75" customHeight="1" x14ac:dyDescent="0.7">
      <c r="A5" s="6"/>
    </row>
    <row r="6" spans="1:6" ht="34.5" x14ac:dyDescent="1.25">
      <c r="A6" s="1" t="s">
        <v>3</v>
      </c>
      <c r="B6" s="7"/>
      <c r="C6" s="7"/>
      <c r="D6" s="8"/>
      <c r="E6" s="7"/>
      <c r="F6" s="7"/>
    </row>
    <row r="7" spans="1:6" ht="9.75" customHeight="1" x14ac:dyDescent="0.7"/>
    <row r="8" spans="1:6" s="12" customFormat="1" ht="22.5" customHeight="1" x14ac:dyDescent="0.35">
      <c r="A8" s="9" t="s">
        <v>4</v>
      </c>
      <c r="B8" s="10" t="s">
        <v>5</v>
      </c>
      <c r="C8" s="10" t="s">
        <v>6</v>
      </c>
      <c r="D8" s="11"/>
      <c r="E8" s="10" t="s">
        <v>7</v>
      </c>
    </row>
    <row r="9" spans="1:6" ht="11.25" customHeight="1" x14ac:dyDescent="0.7"/>
    <row r="10" spans="1:6" s="12" customFormat="1" ht="22.5" customHeight="1" x14ac:dyDescent="0.7">
      <c r="A10" s="13" t="s">
        <v>8</v>
      </c>
      <c r="B10" s="14">
        <v>835.15242297326779</v>
      </c>
      <c r="C10" s="14">
        <v>299.6706666666667</v>
      </c>
      <c r="D10" s="15"/>
      <c r="E10" s="14">
        <f>SUM(B10:C10)</f>
        <v>1134.8230896399346</v>
      </c>
      <c r="F10" s="2"/>
    </row>
    <row r="11" spans="1:6" s="12" customFormat="1" ht="17.25" customHeight="1" x14ac:dyDescent="0.7">
      <c r="A11" s="17" t="s">
        <v>9</v>
      </c>
      <c r="B11" s="18"/>
      <c r="C11" s="18"/>
      <c r="D11" s="15"/>
      <c r="E11" s="18"/>
      <c r="F11" s="2"/>
    </row>
    <row r="12" spans="1:6" s="12" customFormat="1" ht="17.25" customHeight="1" x14ac:dyDescent="0.7">
      <c r="A12" s="19" t="s">
        <v>10</v>
      </c>
      <c r="B12" s="18"/>
      <c r="C12" s="18"/>
      <c r="D12" s="15"/>
      <c r="E12" s="18">
        <f>SUM(B12:C12)</f>
        <v>0</v>
      </c>
      <c r="F12" s="2"/>
    </row>
    <row r="13" spans="1:6" s="12" customFormat="1" ht="17.25" customHeight="1" x14ac:dyDescent="0.7">
      <c r="A13" s="19" t="s">
        <v>11</v>
      </c>
      <c r="B13" s="18">
        <v>-31</v>
      </c>
      <c r="C13" s="18">
        <v>0</v>
      </c>
      <c r="D13" s="15"/>
      <c r="E13" s="18">
        <f>SUM(B13:C13)</f>
        <v>-31</v>
      </c>
      <c r="F13" s="2"/>
    </row>
    <row r="14" spans="1:6" s="12" customFormat="1" ht="17.25" customHeight="1" x14ac:dyDescent="0.7">
      <c r="A14" s="20" t="s">
        <v>12</v>
      </c>
      <c r="B14" s="21">
        <f>SUM(B12:B13)</f>
        <v>-31</v>
      </c>
      <c r="C14" s="21">
        <f>SUM(C12:C13)</f>
        <v>0</v>
      </c>
      <c r="D14" s="22"/>
      <c r="E14" s="21">
        <f>SUM(E12:E13)</f>
        <v>-31</v>
      </c>
      <c r="F14" s="2"/>
    </row>
    <row r="15" spans="1:6" s="12" customFormat="1" ht="22.5" customHeight="1" x14ac:dyDescent="0.7">
      <c r="A15" s="23" t="s">
        <v>13</v>
      </c>
      <c r="B15" s="24">
        <f>B10+B14</f>
        <v>804.15242297326779</v>
      </c>
      <c r="C15" s="24">
        <f>C10+C14</f>
        <v>299.6706666666667</v>
      </c>
      <c r="D15" s="15"/>
      <c r="E15" s="24">
        <f>E10+E14</f>
        <v>1103.8230896399346</v>
      </c>
      <c r="F15" s="2"/>
    </row>
    <row r="16" spans="1:6" s="12" customFormat="1" ht="38.25" customHeight="1" x14ac:dyDescent="0.35">
      <c r="B16" s="25"/>
      <c r="C16" s="25"/>
      <c r="D16" s="26"/>
      <c r="E16" s="25"/>
    </row>
    <row r="17" spans="1:6" s="12" customFormat="1" ht="22.5" customHeight="1" x14ac:dyDescent="0.7">
      <c r="A17" s="13" t="s">
        <v>14</v>
      </c>
      <c r="B17" s="14">
        <v>105.86955195043316</v>
      </c>
      <c r="C17" s="14">
        <v>238.49733333333333</v>
      </c>
      <c r="D17" s="15"/>
      <c r="E17" s="14">
        <f>SUM(B17:C17)</f>
        <v>344.36688528376646</v>
      </c>
      <c r="F17" s="2"/>
    </row>
    <row r="18" spans="1:6" s="12" customFormat="1" ht="17.25" customHeight="1" x14ac:dyDescent="0.7">
      <c r="A18" s="27" t="s">
        <v>12</v>
      </c>
      <c r="B18" s="28">
        <f>B14</f>
        <v>-31</v>
      </c>
      <c r="C18" s="28">
        <f>C14</f>
        <v>0</v>
      </c>
      <c r="D18" s="2"/>
      <c r="E18" s="28">
        <f>E14</f>
        <v>-31</v>
      </c>
      <c r="F18" s="2"/>
    </row>
    <row r="19" spans="1:6" s="12" customFormat="1" ht="17.25" customHeight="1" x14ac:dyDescent="0.7">
      <c r="A19" s="19" t="s">
        <v>15</v>
      </c>
      <c r="B19" s="18">
        <v>0</v>
      </c>
      <c r="C19" s="18">
        <v>0</v>
      </c>
      <c r="D19" s="15"/>
      <c r="E19" s="18">
        <f>SUM(B19:C19)</f>
        <v>0</v>
      </c>
      <c r="F19" s="2"/>
    </row>
    <row r="20" spans="1:6" s="12" customFormat="1" ht="17.25" customHeight="1" x14ac:dyDescent="0.7">
      <c r="A20" s="20" t="s">
        <v>16</v>
      </c>
      <c r="B20" s="21">
        <f>SUM(B18:B19)</f>
        <v>-31</v>
      </c>
      <c r="C20" s="21">
        <f>SUM(C18:C19)</f>
        <v>0</v>
      </c>
      <c r="D20" s="22"/>
      <c r="E20" s="21">
        <f>SUM(E18:E19)</f>
        <v>-31</v>
      </c>
      <c r="F20" s="2"/>
    </row>
    <row r="21" spans="1:6" s="12" customFormat="1" ht="22.5" customHeight="1" x14ac:dyDescent="0.7">
      <c r="A21" s="23" t="s">
        <v>17</v>
      </c>
      <c r="B21" s="24">
        <f>B17+B20</f>
        <v>74.869551950433163</v>
      </c>
      <c r="C21" s="24">
        <f>C17+C20</f>
        <v>238.49733333333333</v>
      </c>
      <c r="D21" s="15"/>
      <c r="E21" s="24">
        <f>E17+E20</f>
        <v>313.36688528376646</v>
      </c>
      <c r="F21" s="2"/>
    </row>
    <row r="22" spans="1:6" s="12" customFormat="1" ht="38.25" customHeight="1" x14ac:dyDescent="0.35">
      <c r="B22" s="25"/>
      <c r="C22" s="25"/>
      <c r="D22" s="26"/>
      <c r="E22" s="25"/>
    </row>
    <row r="23" spans="1:6" ht="22.5" customHeight="1" x14ac:dyDescent="0.7">
      <c r="A23" s="13" t="s">
        <v>18</v>
      </c>
      <c r="B23" s="14"/>
      <c r="C23" s="14"/>
      <c r="D23" s="15"/>
      <c r="E23" s="14">
        <v>-505.28806652493199</v>
      </c>
    </row>
    <row r="24" spans="1:6" x14ac:dyDescent="0.7">
      <c r="A24" s="27" t="s">
        <v>16</v>
      </c>
      <c r="B24" s="28"/>
      <c r="C24" s="28"/>
      <c r="E24" s="28">
        <f>E20</f>
        <v>-31</v>
      </c>
    </row>
    <row r="25" spans="1:6" x14ac:dyDescent="0.7">
      <c r="A25" s="19" t="s">
        <v>19</v>
      </c>
      <c r="B25" s="28"/>
      <c r="C25" s="28"/>
      <c r="E25" s="18">
        <v>16</v>
      </c>
      <c r="F25" s="18"/>
    </row>
    <row r="26" spans="1:6" s="12" customFormat="1" ht="17.25" customHeight="1" x14ac:dyDescent="0.7">
      <c r="A26" s="19" t="s">
        <v>20</v>
      </c>
      <c r="B26" s="18"/>
      <c r="C26" s="18"/>
      <c r="D26" s="15"/>
      <c r="E26" s="18">
        <v>311</v>
      </c>
      <c r="F26" s="2"/>
    </row>
    <row r="27" spans="1:6" x14ac:dyDescent="0.7">
      <c r="A27" s="19" t="s">
        <v>21</v>
      </c>
      <c r="B27" s="18"/>
      <c r="C27" s="18"/>
      <c r="E27" s="18"/>
    </row>
    <row r="28" spans="1:6" ht="20.5" x14ac:dyDescent="0.7">
      <c r="A28" s="19" t="s">
        <v>22</v>
      </c>
      <c r="B28" s="18"/>
      <c r="C28" s="18"/>
      <c r="E28" s="18">
        <v>-38</v>
      </c>
    </row>
    <row r="29" spans="1:6" s="12" customFormat="1" ht="17.25" customHeight="1" x14ac:dyDescent="0.7">
      <c r="A29" s="19" t="s">
        <v>23</v>
      </c>
      <c r="B29" s="18"/>
      <c r="C29" s="18"/>
      <c r="D29" s="15"/>
      <c r="E29" s="18">
        <v>309.95760956085201</v>
      </c>
      <c r="F29" s="2"/>
    </row>
    <row r="30" spans="1:6" s="12" customFormat="1" ht="17.25" customHeight="1" x14ac:dyDescent="0.7">
      <c r="A30" s="20" t="s">
        <v>24</v>
      </c>
      <c r="B30" s="21"/>
      <c r="C30" s="21"/>
      <c r="D30" s="22"/>
      <c r="E30" s="21">
        <f>SUM(E24:E29)</f>
        <v>567.95760956085201</v>
      </c>
      <c r="F30" s="2"/>
    </row>
    <row r="31" spans="1:6" ht="22.5" customHeight="1" x14ac:dyDescent="0.7">
      <c r="A31" s="23" t="s">
        <v>25</v>
      </c>
      <c r="B31" s="24"/>
      <c r="C31" s="24"/>
      <c r="D31" s="15"/>
      <c r="E31" s="24">
        <f>SUM(E23:E29)</f>
        <v>62.669543035920015</v>
      </c>
    </row>
    <row r="32" spans="1:6" x14ac:dyDescent="0.7">
      <c r="A32" s="29" t="s">
        <v>26</v>
      </c>
    </row>
    <row r="33" spans="1:5" x14ac:dyDescent="0.7">
      <c r="A33" s="30" t="s">
        <v>27</v>
      </c>
    </row>
    <row r="34" spans="1:5" x14ac:dyDescent="0.7">
      <c r="B34" s="16"/>
      <c r="C34" s="16"/>
      <c r="E34" s="16"/>
    </row>
    <row r="35" spans="1:5" x14ac:dyDescent="0.7">
      <c r="B35" s="16"/>
      <c r="C35" s="16"/>
      <c r="E35" s="16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{D86961F8-81B6-4162-876C-44D929789D7C}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Light"&amp;10&amp;K009fdf Classification: Internal Use&amp;1#_x000D_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6961F8-81B6-4162-876C-44D929789D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D118-413F-4E9A-9CC7-F47A7321AEDE}">
  <sheetPr>
    <tabColor rgb="FFFFC000"/>
    <pageSetUpPr fitToPage="1"/>
  </sheetPr>
  <dimension ref="A1:K35"/>
  <sheetViews>
    <sheetView showGridLines="0" zoomScaleNormal="100" workbookViewId="0"/>
  </sheetViews>
  <sheetFormatPr defaultColWidth="9.1796875" defaultRowHeight="19" x14ac:dyDescent="0.7"/>
  <cols>
    <col min="1" max="1" width="82.453125" style="2" customWidth="1"/>
    <col min="2" max="3" width="21" style="2" customWidth="1"/>
    <col min="4" max="4" width="2.26953125" style="2" customWidth="1"/>
    <col min="5" max="5" width="21" style="2" customWidth="1"/>
    <col min="6" max="6" width="9.7265625" style="2" bestFit="1" customWidth="1"/>
    <col min="7" max="7" width="11.54296875" style="2" bestFit="1" customWidth="1"/>
    <col min="8" max="8" width="9" style="2" bestFit="1" customWidth="1"/>
    <col min="9" max="10" width="10.54296875" style="2" bestFit="1" customWidth="1"/>
    <col min="11" max="11" width="5.26953125" style="2" bestFit="1" customWidth="1"/>
    <col min="12" max="16384" width="9.1796875" style="2"/>
  </cols>
  <sheetData>
    <row r="1" spans="1:11" ht="34.5" x14ac:dyDescent="1.25">
      <c r="A1" s="1"/>
      <c r="D1" s="3"/>
    </row>
    <row r="2" spans="1:11" x14ac:dyDescent="0.7">
      <c r="A2" s="4" t="s">
        <v>0</v>
      </c>
      <c r="D2" s="5"/>
    </row>
    <row r="3" spans="1:11" x14ac:dyDescent="0.7">
      <c r="A3" s="6" t="s">
        <v>1</v>
      </c>
      <c r="D3" s="6"/>
    </row>
    <row r="4" spans="1:11" x14ac:dyDescent="0.7">
      <c r="A4" s="6" t="s">
        <v>2</v>
      </c>
    </row>
    <row r="5" spans="1:11" ht="9.75" customHeight="1" x14ac:dyDescent="0.7">
      <c r="A5" s="6"/>
    </row>
    <row r="6" spans="1:11" ht="34.5" x14ac:dyDescent="1.25">
      <c r="A6" s="1" t="s">
        <v>3</v>
      </c>
      <c r="B6" s="7"/>
      <c r="C6" s="7"/>
      <c r="D6" s="8"/>
      <c r="E6" s="7"/>
      <c r="F6" s="7"/>
    </row>
    <row r="7" spans="1:11" ht="9.75" customHeight="1" x14ac:dyDescent="0.7"/>
    <row r="8" spans="1:11" s="12" customFormat="1" ht="22.5" customHeight="1" x14ac:dyDescent="0.35">
      <c r="A8" s="9" t="s">
        <v>4</v>
      </c>
      <c r="B8" s="10" t="s">
        <v>5</v>
      </c>
      <c r="C8" s="10" t="s">
        <v>6</v>
      </c>
      <c r="D8" s="11"/>
      <c r="E8" s="10" t="s">
        <v>7</v>
      </c>
    </row>
    <row r="9" spans="1:11" ht="11.25" customHeight="1" x14ac:dyDescent="0.7"/>
    <row r="10" spans="1:11" s="12" customFormat="1" ht="22.5" customHeight="1" x14ac:dyDescent="0.7">
      <c r="A10" s="13" t="s">
        <v>8</v>
      </c>
      <c r="B10" s="14">
        <f>(6401868+608096+10073150)/3.75/1000</f>
        <v>4555.4970666666668</v>
      </c>
      <c r="C10" s="14">
        <f>(3024645+0+893835)/3.75/1000</f>
        <v>1044.9280000000001</v>
      </c>
      <c r="D10" s="15"/>
      <c r="E10" s="14">
        <f>SUM(B10:C10)</f>
        <v>5600.4250666666667</v>
      </c>
      <c r="F10" s="2"/>
      <c r="G10" s="16"/>
      <c r="H10" s="16"/>
      <c r="I10" s="16"/>
      <c r="J10" s="16"/>
      <c r="K10" s="16"/>
    </row>
    <row r="11" spans="1:11" s="12" customFormat="1" ht="17.25" customHeight="1" x14ac:dyDescent="0.7">
      <c r="A11" s="17" t="s">
        <v>9</v>
      </c>
      <c r="B11" s="18"/>
      <c r="C11" s="18"/>
      <c r="D11" s="15"/>
      <c r="E11" s="18"/>
      <c r="F11" s="2"/>
      <c r="G11" s="16"/>
      <c r="H11" s="16"/>
      <c r="I11" s="16"/>
      <c r="J11" s="16"/>
      <c r="K11" s="16"/>
    </row>
    <row r="12" spans="1:11" s="12" customFormat="1" ht="17.25" customHeight="1" x14ac:dyDescent="0.7">
      <c r="A12" s="19" t="s">
        <v>10</v>
      </c>
      <c r="B12" s="18">
        <v>43.365819209039543</v>
      </c>
      <c r="C12" s="18"/>
      <c r="D12" s="15"/>
      <c r="E12" s="18">
        <f>SUM(B12:C12)</f>
        <v>43.365819209039543</v>
      </c>
      <c r="F12" s="2"/>
      <c r="G12" s="16"/>
      <c r="H12" s="16"/>
      <c r="I12" s="16"/>
      <c r="J12" s="16"/>
    </row>
    <row r="13" spans="1:11" s="12" customFormat="1" ht="17.25" customHeight="1" x14ac:dyDescent="0.7">
      <c r="A13" s="19" t="s">
        <v>11</v>
      </c>
      <c r="B13" s="18">
        <v>-57.088346818079096</v>
      </c>
      <c r="C13" s="18">
        <v>8.6167084000000003</v>
      </c>
      <c r="D13" s="15"/>
      <c r="E13" s="18">
        <f>SUM(B13:C13)</f>
        <v>-48.471638418079095</v>
      </c>
      <c r="F13" s="2"/>
      <c r="G13" s="16"/>
      <c r="H13" s="16"/>
      <c r="I13" s="16"/>
      <c r="J13" s="16"/>
    </row>
    <row r="14" spans="1:11" s="12" customFormat="1" ht="17.25" customHeight="1" x14ac:dyDescent="0.7">
      <c r="A14" s="20" t="s">
        <v>12</v>
      </c>
      <c r="B14" s="21">
        <f>SUM(B12:B13)</f>
        <v>-13.722527609039552</v>
      </c>
      <c r="C14" s="21">
        <f>SUM(C12:C13)</f>
        <v>8.6167084000000003</v>
      </c>
      <c r="D14" s="22"/>
      <c r="E14" s="21">
        <f>SUM(E12:E13)</f>
        <v>-5.1058192090395522</v>
      </c>
      <c r="F14" s="2"/>
      <c r="G14" s="16"/>
      <c r="H14" s="16"/>
      <c r="I14" s="16"/>
      <c r="J14" s="16"/>
    </row>
    <row r="15" spans="1:11" s="12" customFormat="1" ht="22.5" customHeight="1" x14ac:dyDescent="0.7">
      <c r="A15" s="23" t="s">
        <v>13</v>
      </c>
      <c r="B15" s="24">
        <f>B10+B14</f>
        <v>4541.7745390576274</v>
      </c>
      <c r="C15" s="24">
        <f>C10+C14</f>
        <v>1053.5447084000002</v>
      </c>
      <c r="D15" s="15"/>
      <c r="E15" s="24">
        <f>E10+E14</f>
        <v>5595.3192474576272</v>
      </c>
      <c r="F15" s="2"/>
      <c r="G15" s="16"/>
      <c r="H15" s="16"/>
      <c r="I15" s="16"/>
      <c r="J15" s="16"/>
    </row>
    <row r="16" spans="1:11" s="12" customFormat="1" ht="38.25" customHeight="1" x14ac:dyDescent="0.35">
      <c r="B16" s="25"/>
      <c r="C16" s="25"/>
      <c r="D16" s="26"/>
      <c r="E16" s="25"/>
    </row>
    <row r="17" spans="1:11" s="12" customFormat="1" ht="22.5" customHeight="1" x14ac:dyDescent="0.7">
      <c r="A17" s="13" t="s">
        <v>14</v>
      </c>
      <c r="B17" s="14">
        <f>6401868/3.75/1000</f>
        <v>1707.1648</v>
      </c>
      <c r="C17" s="14">
        <f>3024645/3.75/1000</f>
        <v>806.572</v>
      </c>
      <c r="D17" s="15"/>
      <c r="E17" s="14">
        <f>SUM(B17:C17)</f>
        <v>2513.7368000000001</v>
      </c>
      <c r="F17" s="2"/>
      <c r="G17" s="16"/>
      <c r="H17" s="16"/>
      <c r="I17" s="16"/>
      <c r="J17" s="16"/>
      <c r="K17" s="16"/>
    </row>
    <row r="18" spans="1:11" s="12" customFormat="1" ht="17.25" customHeight="1" x14ac:dyDescent="0.7">
      <c r="A18" s="27" t="s">
        <v>12</v>
      </c>
      <c r="B18" s="28">
        <f>B14</f>
        <v>-13.722527609039552</v>
      </c>
      <c r="C18" s="28">
        <f>C14</f>
        <v>8.6167084000000003</v>
      </c>
      <c r="D18" s="2"/>
      <c r="E18" s="28">
        <f>E14</f>
        <v>-5.1058192090395522</v>
      </c>
      <c r="F18" s="2"/>
      <c r="G18" s="16"/>
      <c r="H18" s="16"/>
      <c r="I18" s="16"/>
      <c r="J18" s="16"/>
      <c r="K18" s="16"/>
    </row>
    <row r="19" spans="1:11" s="12" customFormat="1" ht="17.25" customHeight="1" x14ac:dyDescent="0.7">
      <c r="A19" s="19" t="s">
        <v>15</v>
      </c>
      <c r="B19" s="18">
        <v>103</v>
      </c>
      <c r="C19" s="18"/>
      <c r="D19" s="15"/>
      <c r="E19" s="18">
        <f>SUM(B19:C19)</f>
        <v>103</v>
      </c>
      <c r="F19" s="2"/>
      <c r="G19" s="16"/>
      <c r="H19" s="16"/>
      <c r="I19" s="16"/>
      <c r="J19" s="16"/>
    </row>
    <row r="20" spans="1:11" s="12" customFormat="1" ht="17.25" customHeight="1" x14ac:dyDescent="0.7">
      <c r="A20" s="20" t="s">
        <v>16</v>
      </c>
      <c r="B20" s="21">
        <f>SUM(B18:B19)</f>
        <v>89.27747239096044</v>
      </c>
      <c r="C20" s="21">
        <f>SUM(C18:C19)</f>
        <v>8.6167084000000003</v>
      </c>
      <c r="D20" s="22"/>
      <c r="E20" s="21">
        <f>SUM(E18:E19)</f>
        <v>97.894180790960448</v>
      </c>
      <c r="F20" s="2"/>
      <c r="G20" s="16"/>
      <c r="H20" s="16"/>
      <c r="I20" s="16"/>
      <c r="J20" s="16"/>
    </row>
    <row r="21" spans="1:11" s="12" customFormat="1" ht="22.5" customHeight="1" x14ac:dyDescent="0.7">
      <c r="A21" s="23" t="s">
        <v>17</v>
      </c>
      <c r="B21" s="24">
        <f>B17+B20</f>
        <v>1796.4422723909604</v>
      </c>
      <c r="C21" s="24">
        <f>C17+C20</f>
        <v>815.1887084</v>
      </c>
      <c r="D21" s="15"/>
      <c r="E21" s="24">
        <f>E17+E20</f>
        <v>2611.6309807909606</v>
      </c>
      <c r="F21" s="2"/>
      <c r="G21" s="16"/>
      <c r="H21" s="16"/>
      <c r="I21" s="16"/>
      <c r="J21" s="16"/>
    </row>
    <row r="22" spans="1:11" s="12" customFormat="1" ht="38.25" customHeight="1" x14ac:dyDescent="0.35">
      <c r="B22" s="25"/>
      <c r="C22" s="25"/>
      <c r="D22" s="26"/>
      <c r="E22" s="25"/>
    </row>
    <row r="23" spans="1:11" ht="22.5" customHeight="1" x14ac:dyDescent="0.7">
      <c r="A23" s="13" t="s">
        <v>18</v>
      </c>
      <c r="B23" s="14"/>
      <c r="C23" s="14"/>
      <c r="D23" s="15"/>
      <c r="E23" s="14">
        <v>410.27766872410712</v>
      </c>
    </row>
    <row r="24" spans="1:11" x14ac:dyDescent="0.7">
      <c r="A24" s="27" t="s">
        <v>16</v>
      </c>
      <c r="B24" s="28"/>
      <c r="C24" s="28"/>
      <c r="E24" s="28">
        <f>E20</f>
        <v>97.894180790960448</v>
      </c>
    </row>
    <row r="25" spans="1:11" x14ac:dyDescent="0.7">
      <c r="A25" s="19" t="s">
        <v>19</v>
      </c>
      <c r="B25" s="28"/>
      <c r="C25" s="28"/>
      <c r="E25" s="18">
        <v>22.046666666666667</v>
      </c>
      <c r="F25" s="18"/>
    </row>
    <row r="26" spans="1:11" s="12" customFormat="1" ht="17.25" customHeight="1" x14ac:dyDescent="0.7">
      <c r="A26" s="19" t="s">
        <v>20</v>
      </c>
      <c r="B26" s="18"/>
      <c r="C26" s="18"/>
      <c r="D26" s="15"/>
      <c r="E26" s="18">
        <v>364</v>
      </c>
      <c r="F26" s="2"/>
      <c r="G26" s="16"/>
      <c r="H26" s="16"/>
      <c r="I26" s="16"/>
      <c r="J26" s="16"/>
    </row>
    <row r="27" spans="1:11" x14ac:dyDescent="0.7">
      <c r="A27" s="19" t="s">
        <v>21</v>
      </c>
      <c r="B27" s="18"/>
      <c r="C27" s="18"/>
      <c r="E27" s="18"/>
    </row>
    <row r="28" spans="1:11" ht="20.5" x14ac:dyDescent="0.7">
      <c r="A28" s="19" t="s">
        <v>22</v>
      </c>
      <c r="B28" s="18"/>
      <c r="C28" s="18"/>
      <c r="E28" s="18">
        <v>-273</v>
      </c>
    </row>
    <row r="29" spans="1:11" s="12" customFormat="1" ht="17.25" customHeight="1" x14ac:dyDescent="0.7">
      <c r="A29" s="19" t="s">
        <v>23</v>
      </c>
      <c r="B29" s="18"/>
      <c r="C29" s="18"/>
      <c r="D29" s="15"/>
      <c r="E29" s="18">
        <v>947.15544774969044</v>
      </c>
      <c r="F29" s="2"/>
      <c r="G29" s="16"/>
      <c r="H29" s="16"/>
      <c r="I29" s="16"/>
      <c r="J29" s="16"/>
    </row>
    <row r="30" spans="1:11" s="12" customFormat="1" ht="17.25" customHeight="1" x14ac:dyDescent="0.7">
      <c r="A30" s="20" t="s">
        <v>24</v>
      </c>
      <c r="B30" s="21"/>
      <c r="C30" s="21"/>
      <c r="D30" s="22"/>
      <c r="E30" s="21">
        <f>SUM(E24:E29)</f>
        <v>1158.0962952073176</v>
      </c>
      <c r="F30" s="2"/>
      <c r="G30" s="16"/>
      <c r="H30" s="16"/>
      <c r="I30" s="16"/>
      <c r="J30" s="16"/>
    </row>
    <row r="31" spans="1:11" ht="22.5" customHeight="1" x14ac:dyDescent="0.7">
      <c r="A31" s="23" t="s">
        <v>25</v>
      </c>
      <c r="B31" s="24"/>
      <c r="C31" s="24"/>
      <c r="D31" s="15"/>
      <c r="E31" s="24">
        <f>SUM(E23:E29)</f>
        <v>1568.3739639314247</v>
      </c>
    </row>
    <row r="32" spans="1:11" x14ac:dyDescent="0.7">
      <c r="A32" s="29" t="s">
        <v>26</v>
      </c>
    </row>
    <row r="33" spans="1:5" x14ac:dyDescent="0.7">
      <c r="A33" s="30" t="s">
        <v>27</v>
      </c>
    </row>
    <row r="34" spans="1:5" x14ac:dyDescent="0.7">
      <c r="B34" s="16"/>
      <c r="C34" s="16"/>
      <c r="E34" s="16"/>
    </row>
    <row r="35" spans="1:5" x14ac:dyDescent="0.7">
      <c r="B35" s="16"/>
      <c r="C35" s="16"/>
      <c r="E35" s="16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{DFBB8067-9E14-40C9-82E0-964FD7C7E5A5}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Light"&amp;10&amp;K009fdf Classification: Internal Use&amp;1#_x000D_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FBB8067-9E14-40C9-82E0-964FD7C7E5A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690F-C881-4741-80E5-BE18A77079EE}">
  <sheetPr>
    <tabColor rgb="FFFFC000"/>
    <pageSetUpPr fitToPage="1"/>
  </sheetPr>
  <dimension ref="A1:F40"/>
  <sheetViews>
    <sheetView showGridLines="0" topLeftCell="A9" zoomScaleNormal="100" workbookViewId="0"/>
  </sheetViews>
  <sheetFormatPr defaultColWidth="9.1796875" defaultRowHeight="19" x14ac:dyDescent="0.7"/>
  <cols>
    <col min="1" max="1" width="82.453125" style="2" customWidth="1"/>
    <col min="2" max="3" width="21" style="2" customWidth="1"/>
    <col min="4" max="4" width="2.26953125" style="2" customWidth="1"/>
    <col min="5" max="5" width="21" style="2" customWidth="1"/>
    <col min="6" max="6" width="9.7265625" style="2" bestFit="1" customWidth="1"/>
    <col min="7" max="16384" width="9.1796875" style="2"/>
  </cols>
  <sheetData>
    <row r="1" spans="1:6" ht="34.5" x14ac:dyDescent="1.25">
      <c r="A1" s="1"/>
      <c r="D1" s="3"/>
    </row>
    <row r="2" spans="1:6" x14ac:dyDescent="0.7">
      <c r="A2" s="4" t="s">
        <v>0</v>
      </c>
      <c r="D2" s="5"/>
    </row>
    <row r="3" spans="1:6" x14ac:dyDescent="0.7">
      <c r="A3" s="6" t="s">
        <v>1</v>
      </c>
      <c r="D3" s="6"/>
    </row>
    <row r="4" spans="1:6" x14ac:dyDescent="0.7">
      <c r="A4" s="6" t="s">
        <v>2</v>
      </c>
    </row>
    <row r="5" spans="1:6" ht="9.75" customHeight="1" x14ac:dyDescent="0.7">
      <c r="A5" s="6"/>
    </row>
    <row r="6" spans="1:6" ht="34.5" x14ac:dyDescent="1.25">
      <c r="A6" s="1" t="s">
        <v>3</v>
      </c>
      <c r="B6" s="7"/>
      <c r="C6" s="7"/>
      <c r="D6" s="8"/>
      <c r="E6" s="7"/>
      <c r="F6" s="7"/>
    </row>
    <row r="7" spans="1:6" ht="9.75" customHeight="1" x14ac:dyDescent="0.7"/>
    <row r="8" spans="1:6" s="12" customFormat="1" ht="22.5" customHeight="1" x14ac:dyDescent="0.35">
      <c r="A8" s="9" t="s">
        <v>4</v>
      </c>
      <c r="B8" s="10" t="s">
        <v>5</v>
      </c>
      <c r="C8" s="10" t="s">
        <v>6</v>
      </c>
      <c r="D8" s="11"/>
      <c r="E8" s="10" t="s">
        <v>7</v>
      </c>
    </row>
    <row r="9" spans="1:6" ht="11.25" customHeight="1" x14ac:dyDescent="0.7"/>
    <row r="10" spans="1:6" s="12" customFormat="1" ht="22.5" customHeight="1" x14ac:dyDescent="0.7">
      <c r="A10" s="13" t="s">
        <v>8</v>
      </c>
      <c r="B10" s="14">
        <v>966.9664054184168</v>
      </c>
      <c r="C10" s="14">
        <v>378.07333333333332</v>
      </c>
      <c r="D10" s="15"/>
      <c r="E10" s="14">
        <f>SUM(B10:C10)</f>
        <v>1345.0397387517501</v>
      </c>
      <c r="F10" s="2"/>
    </row>
    <row r="11" spans="1:6" s="12" customFormat="1" ht="17.25" customHeight="1" x14ac:dyDescent="0.7">
      <c r="A11" s="17" t="s">
        <v>9</v>
      </c>
      <c r="B11" s="18"/>
      <c r="C11" s="18"/>
      <c r="D11" s="15"/>
      <c r="E11" s="18"/>
      <c r="F11" s="2"/>
    </row>
    <row r="12" spans="1:6" s="12" customFormat="1" ht="17.25" customHeight="1" x14ac:dyDescent="0.7">
      <c r="A12" s="19" t="s">
        <v>10</v>
      </c>
      <c r="B12" s="18"/>
      <c r="C12" s="18"/>
      <c r="D12" s="15"/>
      <c r="E12" s="18">
        <f>SUM(B12:C12)</f>
        <v>0</v>
      </c>
      <c r="F12" s="2"/>
    </row>
    <row r="13" spans="1:6" s="12" customFormat="1" ht="17.25" customHeight="1" x14ac:dyDescent="0.7">
      <c r="A13" s="19" t="s">
        <v>11</v>
      </c>
      <c r="B13" s="18">
        <v>13</v>
      </c>
      <c r="C13" s="18">
        <v>0</v>
      </c>
      <c r="D13" s="15"/>
      <c r="E13" s="18">
        <f>SUM(B13:C13)</f>
        <v>13</v>
      </c>
      <c r="F13" s="2"/>
    </row>
    <row r="14" spans="1:6" s="12" customFormat="1" ht="17.25" customHeight="1" x14ac:dyDescent="0.7">
      <c r="A14" s="20" t="s">
        <v>12</v>
      </c>
      <c r="B14" s="21">
        <f>SUM(B12:B13)</f>
        <v>13</v>
      </c>
      <c r="C14" s="21">
        <f>SUM(C12:C13)</f>
        <v>0</v>
      </c>
      <c r="D14" s="22"/>
      <c r="E14" s="21">
        <f>SUM(E12:E13)</f>
        <v>13</v>
      </c>
      <c r="F14" s="2"/>
    </row>
    <row r="15" spans="1:6" s="12" customFormat="1" ht="22.5" customHeight="1" x14ac:dyDescent="0.7">
      <c r="A15" s="23" t="s">
        <v>13</v>
      </c>
      <c r="B15" s="24">
        <f>B10+B14</f>
        <v>979.9664054184168</v>
      </c>
      <c r="C15" s="24">
        <f>C10+C14</f>
        <v>378.07333333333332</v>
      </c>
      <c r="D15" s="15"/>
      <c r="E15" s="24">
        <f>E10+E14</f>
        <v>1358.0397387517501</v>
      </c>
      <c r="F15" s="2"/>
    </row>
    <row r="16" spans="1:6" s="12" customFormat="1" ht="38.25" customHeight="1" x14ac:dyDescent="0.35">
      <c r="B16" s="25"/>
      <c r="C16" s="25"/>
      <c r="D16" s="26"/>
      <c r="E16" s="25"/>
    </row>
    <row r="17" spans="1:6" s="12" customFormat="1" ht="22.5" customHeight="1" x14ac:dyDescent="0.7">
      <c r="A17" s="13" t="s">
        <v>14</v>
      </c>
      <c r="B17" s="14">
        <v>283.62096384019281</v>
      </c>
      <c r="C17" s="14">
        <v>324.40320000000003</v>
      </c>
      <c r="D17" s="15"/>
      <c r="E17" s="14">
        <f>SUM(B17:C17)</f>
        <v>608.02416384019284</v>
      </c>
      <c r="F17" s="2"/>
    </row>
    <row r="18" spans="1:6" s="12" customFormat="1" ht="17.25" customHeight="1" x14ac:dyDescent="0.7">
      <c r="A18" s="27" t="s">
        <v>12</v>
      </c>
      <c r="B18" s="28">
        <f>B14</f>
        <v>13</v>
      </c>
      <c r="C18" s="28">
        <f>C14</f>
        <v>0</v>
      </c>
      <c r="D18" s="2"/>
      <c r="E18" s="28">
        <f>E14</f>
        <v>13</v>
      </c>
      <c r="F18" s="2"/>
    </row>
    <row r="19" spans="1:6" s="12" customFormat="1" ht="17.25" customHeight="1" x14ac:dyDescent="0.7">
      <c r="A19" s="19" t="s">
        <v>15</v>
      </c>
      <c r="B19" s="18">
        <v>2.5</v>
      </c>
      <c r="C19" s="18">
        <v>0</v>
      </c>
      <c r="D19" s="15"/>
      <c r="E19" s="18">
        <f>SUM(B19:C19)</f>
        <v>2.5</v>
      </c>
      <c r="F19" s="2"/>
    </row>
    <row r="20" spans="1:6" s="12" customFormat="1" ht="17.25" customHeight="1" x14ac:dyDescent="0.7">
      <c r="A20" s="20" t="s">
        <v>16</v>
      </c>
      <c r="B20" s="21">
        <f>SUM(B18:B19)</f>
        <v>15.5</v>
      </c>
      <c r="C20" s="21">
        <f>SUM(C18:C19)</f>
        <v>0</v>
      </c>
      <c r="D20" s="22"/>
      <c r="E20" s="21">
        <f>SUM(E18:E19)</f>
        <v>15.5</v>
      </c>
      <c r="F20" s="2"/>
    </row>
    <row r="21" spans="1:6" s="12" customFormat="1" ht="22.5" customHeight="1" x14ac:dyDescent="0.7">
      <c r="A21" s="23" t="s">
        <v>17</v>
      </c>
      <c r="B21" s="24">
        <f>B17+B20</f>
        <v>299.12096384019281</v>
      </c>
      <c r="C21" s="24">
        <f>C17+C20</f>
        <v>324.40320000000003</v>
      </c>
      <c r="D21" s="15"/>
      <c r="E21" s="24">
        <f>E17+E20</f>
        <v>623.52416384019284</v>
      </c>
      <c r="F21" s="2"/>
    </row>
    <row r="22" spans="1:6" s="12" customFormat="1" ht="38.25" customHeight="1" x14ac:dyDescent="0.35">
      <c r="B22" s="25"/>
      <c r="C22" s="25"/>
      <c r="D22" s="26"/>
      <c r="E22" s="25"/>
    </row>
    <row r="23" spans="1:6" ht="22.5" customHeight="1" x14ac:dyDescent="0.7">
      <c r="A23" s="13" t="s">
        <v>18</v>
      </c>
      <c r="B23" s="14"/>
      <c r="C23" s="14"/>
      <c r="D23" s="15"/>
      <c r="E23" s="14">
        <v>116.12287840534327</v>
      </c>
    </row>
    <row r="24" spans="1:6" x14ac:dyDescent="0.7">
      <c r="A24" s="27" t="s">
        <v>16</v>
      </c>
      <c r="B24" s="28"/>
      <c r="C24" s="28"/>
      <c r="E24" s="28">
        <f>E20</f>
        <v>15.5</v>
      </c>
    </row>
    <row r="25" spans="1:6" x14ac:dyDescent="0.7">
      <c r="A25" s="19" t="s">
        <v>19</v>
      </c>
      <c r="B25" s="28"/>
      <c r="C25" s="28"/>
      <c r="E25" s="18">
        <v>5.9</v>
      </c>
      <c r="F25" s="18"/>
    </row>
    <row r="26" spans="1:6" s="12" customFormat="1" ht="17.25" customHeight="1" x14ac:dyDescent="0.7">
      <c r="A26" s="19" t="s">
        <v>20</v>
      </c>
      <c r="B26" s="18"/>
      <c r="C26" s="18"/>
      <c r="D26" s="15"/>
      <c r="E26" s="18"/>
      <c r="F26" s="2"/>
    </row>
    <row r="27" spans="1:6" x14ac:dyDescent="0.7">
      <c r="A27" s="19" t="s">
        <v>21</v>
      </c>
      <c r="B27" s="18"/>
      <c r="C27" s="18"/>
      <c r="E27" s="18"/>
    </row>
    <row r="28" spans="1:6" ht="20.5" x14ac:dyDescent="0.7">
      <c r="A28" s="19" t="s">
        <v>22</v>
      </c>
      <c r="B28" s="18"/>
      <c r="C28" s="18"/>
      <c r="E28" s="18">
        <v>-53.186</v>
      </c>
    </row>
    <row r="29" spans="1:6" s="12" customFormat="1" ht="17.25" customHeight="1" x14ac:dyDescent="0.7">
      <c r="A29" s="19" t="s">
        <v>23</v>
      </c>
      <c r="B29" s="18"/>
      <c r="C29" s="18"/>
      <c r="D29" s="15"/>
      <c r="E29" s="18">
        <v>279.77628142601418</v>
      </c>
      <c r="F29" s="2"/>
    </row>
    <row r="30" spans="1:6" s="12" customFormat="1" ht="17.25" customHeight="1" x14ac:dyDescent="0.7">
      <c r="A30" s="20" t="s">
        <v>24</v>
      </c>
      <c r="B30" s="21"/>
      <c r="C30" s="21"/>
      <c r="D30" s="22"/>
      <c r="E30" s="21">
        <f>SUM(E24:E29)</f>
        <v>247.99028142601418</v>
      </c>
      <c r="F30" s="2"/>
    </row>
    <row r="31" spans="1:6" ht="22.5" customHeight="1" x14ac:dyDescent="0.7">
      <c r="A31" s="23" t="s">
        <v>25</v>
      </c>
      <c r="B31" s="24"/>
      <c r="C31" s="24"/>
      <c r="D31" s="15"/>
      <c r="E31" s="24">
        <f>SUM(E23:E29)</f>
        <v>364.11315983135745</v>
      </c>
    </row>
    <row r="32" spans="1:6" x14ac:dyDescent="0.7">
      <c r="A32" s="29" t="s">
        <v>26</v>
      </c>
    </row>
    <row r="33" spans="1:5" x14ac:dyDescent="0.7">
      <c r="A33" s="30" t="s">
        <v>27</v>
      </c>
    </row>
    <row r="34" spans="1:5" x14ac:dyDescent="0.7">
      <c r="B34" s="16"/>
      <c r="C34" s="16"/>
      <c r="E34" s="16"/>
    </row>
    <row r="35" spans="1:5" x14ac:dyDescent="0.7">
      <c r="B35" s="16"/>
      <c r="C35" s="16"/>
      <c r="E35" s="16"/>
    </row>
    <row r="40" spans="1:5" x14ac:dyDescent="0.7">
      <c r="E40" s="31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{1D3D2B36-5859-4D85-8393-1BB41A894333}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Light"&amp;10&amp;K009fdf Classification: Internal Use&amp;1#_x000D_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3D2B36-5859-4D85-8393-1BB41A8943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5338-3744-497E-8F98-CFDC14794720}">
  <sheetPr>
    <tabColor rgb="FFFFC000"/>
    <pageSetUpPr fitToPage="1"/>
  </sheetPr>
  <dimension ref="A1:F40"/>
  <sheetViews>
    <sheetView showGridLines="0" topLeftCell="A15" zoomScaleNormal="100" workbookViewId="0">
      <selection activeCell="A40" sqref="A40"/>
    </sheetView>
  </sheetViews>
  <sheetFormatPr defaultColWidth="9.1796875" defaultRowHeight="19" x14ac:dyDescent="0.7"/>
  <cols>
    <col min="1" max="1" width="82.453125" style="2" customWidth="1"/>
    <col min="2" max="3" width="21" style="2" customWidth="1"/>
    <col min="4" max="4" width="2.26953125" style="2" customWidth="1"/>
    <col min="5" max="5" width="21" style="2" customWidth="1"/>
    <col min="6" max="6" width="9.7265625" style="2" bestFit="1" customWidth="1"/>
    <col min="7" max="16384" width="9.1796875" style="2"/>
  </cols>
  <sheetData>
    <row r="1" spans="1:6" ht="34.5" x14ac:dyDescent="1.25">
      <c r="A1" s="1"/>
      <c r="D1" s="3"/>
    </row>
    <row r="2" spans="1:6" x14ac:dyDescent="0.7">
      <c r="A2" s="4" t="s">
        <v>0</v>
      </c>
      <c r="D2" s="5"/>
    </row>
    <row r="3" spans="1:6" x14ac:dyDescent="0.7">
      <c r="A3" s="6" t="s">
        <v>1</v>
      </c>
      <c r="D3" s="6"/>
    </row>
    <row r="4" spans="1:6" x14ac:dyDescent="0.7">
      <c r="A4" s="6" t="s">
        <v>2</v>
      </c>
    </row>
    <row r="5" spans="1:6" ht="9.75" customHeight="1" x14ac:dyDescent="0.7">
      <c r="A5" s="6"/>
    </row>
    <row r="6" spans="1:6" ht="34.5" x14ac:dyDescent="1.25">
      <c r="A6" s="1" t="s">
        <v>3</v>
      </c>
      <c r="B6" s="7"/>
      <c r="C6" s="7"/>
      <c r="D6" s="8"/>
      <c r="E6" s="7"/>
      <c r="F6" s="7"/>
    </row>
    <row r="7" spans="1:6" ht="9.75" customHeight="1" x14ac:dyDescent="0.7"/>
    <row r="8" spans="1:6" s="12" customFormat="1" ht="22.5" customHeight="1" x14ac:dyDescent="0.35">
      <c r="A8" s="9" t="s">
        <v>4</v>
      </c>
      <c r="B8" s="10" t="s">
        <v>5</v>
      </c>
      <c r="C8" s="10" t="s">
        <v>6</v>
      </c>
      <c r="D8" s="11"/>
      <c r="E8" s="10" t="s">
        <v>7</v>
      </c>
    </row>
    <row r="9" spans="1:6" ht="11.25" customHeight="1" x14ac:dyDescent="0.7"/>
    <row r="10" spans="1:6" s="12" customFormat="1" ht="22.5" customHeight="1" x14ac:dyDescent="0.7">
      <c r="A10" s="13" t="s">
        <v>8</v>
      </c>
      <c r="B10" s="14">
        <v>506.35944584753707</v>
      </c>
      <c r="C10" s="14">
        <v>305.3784</v>
      </c>
      <c r="D10" s="15"/>
      <c r="E10" s="14">
        <f>SUM(B10:C10)</f>
        <v>811.73784584753707</v>
      </c>
      <c r="F10" s="2"/>
    </row>
    <row r="11" spans="1:6" s="12" customFormat="1" ht="17.25" customHeight="1" x14ac:dyDescent="0.7">
      <c r="A11" s="17" t="s">
        <v>9</v>
      </c>
      <c r="B11" s="18"/>
      <c r="C11" s="18"/>
      <c r="D11" s="15"/>
      <c r="E11" s="18"/>
      <c r="F11" s="2"/>
    </row>
    <row r="12" spans="1:6" s="12" customFormat="1" ht="17.25" customHeight="1" x14ac:dyDescent="0.7">
      <c r="A12" s="19" t="s">
        <v>10</v>
      </c>
      <c r="B12" s="18"/>
      <c r="C12" s="18"/>
      <c r="D12" s="15"/>
      <c r="E12" s="18">
        <f>SUM(B12:C12)</f>
        <v>0</v>
      </c>
      <c r="F12" s="2"/>
    </row>
    <row r="13" spans="1:6" s="12" customFormat="1" ht="17.25" customHeight="1" x14ac:dyDescent="0.7">
      <c r="A13" s="19" t="s">
        <v>11</v>
      </c>
      <c r="B13" s="18">
        <v>72.356859999999998</v>
      </c>
      <c r="C13" s="18">
        <v>0</v>
      </c>
      <c r="D13" s="15"/>
      <c r="E13" s="18">
        <f>SUM(B13:C13)</f>
        <v>72.356859999999998</v>
      </c>
      <c r="F13" s="2"/>
    </row>
    <row r="14" spans="1:6" s="12" customFormat="1" ht="17.25" customHeight="1" x14ac:dyDescent="0.7">
      <c r="A14" s="20" t="s">
        <v>12</v>
      </c>
      <c r="B14" s="21">
        <f>SUM(B12:B13)</f>
        <v>72.356859999999998</v>
      </c>
      <c r="C14" s="21">
        <f>SUM(C12:C13)</f>
        <v>0</v>
      </c>
      <c r="D14" s="22"/>
      <c r="E14" s="21">
        <f>SUM(E12:E13)</f>
        <v>72.356859999999998</v>
      </c>
      <c r="F14" s="2"/>
    </row>
    <row r="15" spans="1:6" s="12" customFormat="1" ht="22.5" customHeight="1" x14ac:dyDescent="0.7">
      <c r="A15" s="23" t="s">
        <v>13</v>
      </c>
      <c r="B15" s="24">
        <f>B10+B14</f>
        <v>578.71630584753711</v>
      </c>
      <c r="C15" s="24">
        <f>C10+C14</f>
        <v>305.3784</v>
      </c>
      <c r="D15" s="15"/>
      <c r="E15" s="24">
        <f>E10+E14</f>
        <v>884.09470584753706</v>
      </c>
      <c r="F15" s="2"/>
    </row>
    <row r="16" spans="1:6" s="12" customFormat="1" ht="38.25" customHeight="1" x14ac:dyDescent="0.35">
      <c r="B16" s="25"/>
      <c r="C16" s="25"/>
      <c r="D16" s="26"/>
      <c r="E16" s="25"/>
    </row>
    <row r="17" spans="1:6" s="12" customFormat="1" ht="22.5" customHeight="1" x14ac:dyDescent="0.7">
      <c r="A17" s="13" t="s">
        <v>14</v>
      </c>
      <c r="B17" s="14">
        <v>-482.62367931213498</v>
      </c>
      <c r="C17" s="14">
        <v>248.42</v>
      </c>
      <c r="D17" s="15"/>
      <c r="E17" s="14">
        <f>SUM(B17:C17)</f>
        <v>-234.20367931213499</v>
      </c>
      <c r="F17" s="2"/>
    </row>
    <row r="18" spans="1:6" s="12" customFormat="1" ht="17.25" customHeight="1" x14ac:dyDescent="0.7">
      <c r="A18" s="27" t="s">
        <v>12</v>
      </c>
      <c r="B18" s="28">
        <f>B14</f>
        <v>72.356859999999998</v>
      </c>
      <c r="C18" s="28">
        <f>C14</f>
        <v>0</v>
      </c>
      <c r="D18" s="2"/>
      <c r="E18" s="28">
        <f>E14</f>
        <v>72.356859999999998</v>
      </c>
      <c r="F18" s="2"/>
    </row>
    <row r="19" spans="1:6" s="12" customFormat="1" ht="17.25" customHeight="1" x14ac:dyDescent="0.7">
      <c r="A19" s="19" t="s">
        <v>15</v>
      </c>
      <c r="B19" s="18">
        <v>281.06156183361702</v>
      </c>
      <c r="C19" s="18">
        <v>0</v>
      </c>
      <c r="D19" s="15"/>
      <c r="E19" s="18">
        <f>SUM(B19:C19)</f>
        <v>281.06156183361702</v>
      </c>
      <c r="F19" s="2"/>
    </row>
    <row r="20" spans="1:6" s="12" customFormat="1" ht="17.25" customHeight="1" x14ac:dyDescent="0.7">
      <c r="A20" s="20" t="s">
        <v>16</v>
      </c>
      <c r="B20" s="21">
        <f>SUM(B18:B19)</f>
        <v>353.418421833617</v>
      </c>
      <c r="C20" s="21">
        <f>SUM(C18:C19)</f>
        <v>0</v>
      </c>
      <c r="D20" s="22"/>
      <c r="E20" s="21">
        <f>SUM(E18:E19)</f>
        <v>353.418421833617</v>
      </c>
      <c r="F20" s="2"/>
    </row>
    <row r="21" spans="1:6" s="12" customFormat="1" ht="22.5" customHeight="1" x14ac:dyDescent="0.7">
      <c r="A21" s="23" t="s">
        <v>17</v>
      </c>
      <c r="B21" s="24">
        <f>B17+B20</f>
        <v>-129.20525747851798</v>
      </c>
      <c r="C21" s="24">
        <f>C17+C20</f>
        <v>248.42</v>
      </c>
      <c r="D21" s="15"/>
      <c r="E21" s="24">
        <f>E17+E20</f>
        <v>119.21474252148201</v>
      </c>
      <c r="F21" s="2"/>
    </row>
    <row r="22" spans="1:6" s="12" customFormat="1" ht="38.25" customHeight="1" x14ac:dyDescent="0.35">
      <c r="B22" s="25"/>
      <c r="C22" s="25"/>
      <c r="D22" s="26"/>
      <c r="E22" s="25"/>
    </row>
    <row r="23" spans="1:6" ht="22.5" customHeight="1" x14ac:dyDescent="0.7">
      <c r="A23" s="13" t="s">
        <v>18</v>
      </c>
      <c r="B23" s="14"/>
      <c r="C23" s="14"/>
      <c r="D23" s="15"/>
      <c r="E23" s="14">
        <v>-5583.5528476700647</v>
      </c>
    </row>
    <row r="24" spans="1:6" x14ac:dyDescent="0.7">
      <c r="A24" s="27" t="s">
        <v>16</v>
      </c>
      <c r="B24" s="28"/>
      <c r="C24" s="28"/>
      <c r="E24" s="28">
        <f>E20</f>
        <v>353.418421833617</v>
      </c>
    </row>
    <row r="25" spans="1:6" x14ac:dyDescent="0.7">
      <c r="A25" s="19" t="s">
        <v>19</v>
      </c>
      <c r="B25" s="28"/>
      <c r="C25" s="28"/>
      <c r="E25" s="18">
        <v>-161.52747999999974</v>
      </c>
      <c r="F25" s="18"/>
    </row>
    <row r="26" spans="1:6" s="12" customFormat="1" ht="17.25" customHeight="1" x14ac:dyDescent="0.7">
      <c r="A26" s="19" t="s">
        <v>20</v>
      </c>
      <c r="B26" s="18"/>
      <c r="C26" s="18"/>
      <c r="D26" s="15"/>
      <c r="E26" s="18">
        <v>296.04852161000002</v>
      </c>
      <c r="F26" s="2"/>
    </row>
    <row r="27" spans="1:6" x14ac:dyDescent="0.7">
      <c r="A27" s="19" t="s">
        <v>21</v>
      </c>
      <c r="B27" s="18"/>
      <c r="C27" s="18"/>
      <c r="E27" s="18"/>
    </row>
    <row r="28" spans="1:6" ht="20.5" x14ac:dyDescent="0.7">
      <c r="A28" s="19" t="s">
        <v>22</v>
      </c>
      <c r="B28" s="18"/>
      <c r="C28" s="18"/>
      <c r="E28" s="18"/>
    </row>
    <row r="29" spans="1:6" s="12" customFormat="1" ht="17.25" customHeight="1" x14ac:dyDescent="0.7">
      <c r="A29" s="19" t="s">
        <v>23</v>
      </c>
      <c r="B29" s="18"/>
      <c r="C29" s="18"/>
      <c r="D29" s="15"/>
      <c r="E29" s="18">
        <v>4723.0022380032897</v>
      </c>
      <c r="F29" s="2"/>
    </row>
    <row r="30" spans="1:6" s="12" customFormat="1" ht="17.25" customHeight="1" x14ac:dyDescent="0.7">
      <c r="A30" s="20" t="s">
        <v>24</v>
      </c>
      <c r="B30" s="21"/>
      <c r="C30" s="21"/>
      <c r="D30" s="22"/>
      <c r="E30" s="21">
        <f>SUM(E24:E29)</f>
        <v>5210.9417014469072</v>
      </c>
      <c r="F30" s="2"/>
    </row>
    <row r="31" spans="1:6" ht="22.5" customHeight="1" x14ac:dyDescent="0.7">
      <c r="A31" s="23" t="s">
        <v>25</v>
      </c>
      <c r="B31" s="24"/>
      <c r="C31" s="24"/>
      <c r="D31" s="15"/>
      <c r="E31" s="24">
        <f>SUM(E23:E29)</f>
        <v>-372.61114622315836</v>
      </c>
    </row>
    <row r="32" spans="1:6" x14ac:dyDescent="0.7">
      <c r="A32" s="29" t="s">
        <v>26</v>
      </c>
    </row>
    <row r="33" spans="1:5" x14ac:dyDescent="0.7">
      <c r="A33" s="30" t="s">
        <v>27</v>
      </c>
    </row>
    <row r="34" spans="1:5" x14ac:dyDescent="0.7">
      <c r="B34" s="16"/>
      <c r="C34" s="16"/>
      <c r="E34" s="16"/>
    </row>
    <row r="35" spans="1:5" x14ac:dyDescent="0.7">
      <c r="B35" s="16"/>
      <c r="C35" s="16"/>
      <c r="E35" s="16"/>
    </row>
    <row r="40" spans="1:5" x14ac:dyDescent="0.7">
      <c r="E40" s="31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{FA7FA32D-F866-4626-AAAA-FB8C90880CF3}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Light"&amp;10&amp;K009fdf Classification: Internal Use&amp;1#_x000D_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7FA32D-F866-4626-AAAA-FB8C90880C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D24E-D977-4689-84D3-AC1192C0F3EF}">
  <sheetPr>
    <tabColor rgb="FFFFC000"/>
    <pageSetUpPr fitToPage="1"/>
  </sheetPr>
  <dimension ref="A1:K40"/>
  <sheetViews>
    <sheetView showGridLines="0" tabSelected="1" topLeftCell="A23" zoomScaleNormal="100" workbookViewId="0">
      <selection activeCell="A29" sqref="A29"/>
    </sheetView>
  </sheetViews>
  <sheetFormatPr defaultColWidth="9.1796875" defaultRowHeight="19" x14ac:dyDescent="0.7"/>
  <cols>
    <col min="1" max="1" width="82.453125" style="2" customWidth="1"/>
    <col min="2" max="3" width="21" style="2" customWidth="1"/>
    <col min="4" max="4" width="2.26953125" style="2" customWidth="1"/>
    <col min="5" max="5" width="21" style="2" customWidth="1"/>
    <col min="6" max="6" width="9.7265625" style="2" bestFit="1" customWidth="1"/>
    <col min="7" max="7" width="11.54296875" style="2" bestFit="1" customWidth="1"/>
    <col min="8" max="8" width="9" style="2" bestFit="1" customWidth="1"/>
    <col min="9" max="10" width="10.54296875" style="2" bestFit="1" customWidth="1"/>
    <col min="11" max="11" width="5.26953125" style="2" bestFit="1" customWidth="1"/>
    <col min="12" max="16384" width="9.1796875" style="2"/>
  </cols>
  <sheetData>
    <row r="1" spans="1:11" ht="34.5" x14ac:dyDescent="1.25">
      <c r="A1" s="1"/>
      <c r="D1" s="3"/>
    </row>
    <row r="2" spans="1:11" x14ac:dyDescent="0.7">
      <c r="A2" s="4" t="s">
        <v>0</v>
      </c>
      <c r="D2" s="5"/>
    </row>
    <row r="3" spans="1:11" x14ac:dyDescent="0.7">
      <c r="A3" s="6" t="s">
        <v>1</v>
      </c>
      <c r="D3" s="6"/>
    </row>
    <row r="4" spans="1:11" x14ac:dyDescent="0.7">
      <c r="A4" s="6" t="s">
        <v>2</v>
      </c>
    </row>
    <row r="5" spans="1:11" ht="9.75" customHeight="1" x14ac:dyDescent="0.7">
      <c r="A5" s="6"/>
    </row>
    <row r="6" spans="1:11" ht="34.5" x14ac:dyDescent="1.25">
      <c r="A6" s="1" t="s">
        <v>3</v>
      </c>
      <c r="B6" s="7"/>
      <c r="C6" s="7"/>
      <c r="D6" s="8"/>
      <c r="E6" s="7"/>
      <c r="F6" s="7"/>
    </row>
    <row r="7" spans="1:11" ht="9.75" customHeight="1" x14ac:dyDescent="0.7"/>
    <row r="8" spans="1:11" s="12" customFormat="1" ht="22.5" customHeight="1" x14ac:dyDescent="0.35">
      <c r="A8" s="9" t="s">
        <v>4</v>
      </c>
      <c r="B8" s="10" t="s">
        <v>5</v>
      </c>
      <c r="C8" s="10" t="s">
        <v>6</v>
      </c>
      <c r="D8" s="11"/>
      <c r="E8" s="10" t="s">
        <v>7</v>
      </c>
    </row>
    <row r="9" spans="1:11" ht="11.25" customHeight="1" x14ac:dyDescent="0.7"/>
    <row r="10" spans="1:11" s="12" customFormat="1" ht="22.5" customHeight="1" x14ac:dyDescent="0.7">
      <c r="A10" s="13" t="s">
        <v>8</v>
      </c>
      <c r="B10" s="14">
        <v>3077.8442666666665</v>
      </c>
      <c r="C10" s="14">
        <v>1303.0458666666666</v>
      </c>
      <c r="D10" s="15"/>
      <c r="E10" s="14">
        <f>SUM(B10:C10)</f>
        <v>4380.8901333333333</v>
      </c>
      <c r="F10" s="2"/>
      <c r="G10" s="16"/>
      <c r="H10" s="16"/>
      <c r="I10" s="16"/>
      <c r="J10" s="16"/>
      <c r="K10" s="16"/>
    </row>
    <row r="11" spans="1:11" s="12" customFormat="1" ht="17.25" customHeight="1" x14ac:dyDescent="0.7">
      <c r="A11" s="17" t="s">
        <v>9</v>
      </c>
      <c r="B11" s="18"/>
      <c r="C11" s="18"/>
      <c r="D11" s="15"/>
      <c r="E11" s="18"/>
      <c r="F11" s="2"/>
      <c r="G11" s="16"/>
      <c r="H11" s="16"/>
      <c r="I11" s="16"/>
      <c r="J11" s="16"/>
      <c r="K11" s="16"/>
    </row>
    <row r="12" spans="1:11" s="12" customFormat="1" ht="17.25" customHeight="1" x14ac:dyDescent="0.7">
      <c r="A12" s="19" t="s">
        <v>10</v>
      </c>
      <c r="B12" s="18"/>
      <c r="C12" s="18"/>
      <c r="D12" s="15"/>
      <c r="E12" s="18">
        <f>SUM(B12:C12)</f>
        <v>0</v>
      </c>
      <c r="F12" s="2"/>
      <c r="G12" s="16"/>
      <c r="H12" s="16"/>
      <c r="I12" s="16"/>
      <c r="J12" s="16"/>
    </row>
    <row r="13" spans="1:11" s="12" customFormat="1" ht="17.25" customHeight="1" x14ac:dyDescent="0.7">
      <c r="A13" s="19" t="s">
        <v>11</v>
      </c>
      <c r="B13" s="18">
        <v>368.49328093132135</v>
      </c>
      <c r="C13" s="18">
        <v>19.863579068678646</v>
      </c>
      <c r="D13" s="15"/>
      <c r="E13" s="18">
        <f>SUM(B13:C13)</f>
        <v>388.35685999999998</v>
      </c>
      <c r="F13" s="2"/>
      <c r="G13" s="16"/>
      <c r="H13" s="16"/>
      <c r="I13" s="16"/>
      <c r="J13" s="16"/>
    </row>
    <row r="14" spans="1:11" s="12" customFormat="1" ht="17.25" customHeight="1" x14ac:dyDescent="0.7">
      <c r="A14" s="20" t="s">
        <v>12</v>
      </c>
      <c r="B14" s="21">
        <f>SUM(B12:B13)</f>
        <v>368.49328093132135</v>
      </c>
      <c r="C14" s="21">
        <f>SUM(C12:C13)</f>
        <v>19.863579068678646</v>
      </c>
      <c r="D14" s="22"/>
      <c r="E14" s="21">
        <f>SUM(E12:E13)</f>
        <v>388.35685999999998</v>
      </c>
      <c r="F14" s="2"/>
      <c r="G14" s="16"/>
      <c r="H14" s="16"/>
      <c r="I14" s="16"/>
      <c r="J14" s="16"/>
    </row>
    <row r="15" spans="1:11" s="12" customFormat="1" ht="22.5" customHeight="1" x14ac:dyDescent="0.7">
      <c r="A15" s="23" t="s">
        <v>13</v>
      </c>
      <c r="B15" s="24">
        <f>B10+B14</f>
        <v>3446.3375475979879</v>
      </c>
      <c r="C15" s="24">
        <f>C10+C14</f>
        <v>1322.9094457353453</v>
      </c>
      <c r="D15" s="15"/>
      <c r="E15" s="24">
        <f>E10+E14</f>
        <v>4769.2469933333332</v>
      </c>
      <c r="F15" s="2"/>
      <c r="G15" s="16"/>
      <c r="H15" s="16"/>
      <c r="I15" s="16"/>
      <c r="J15" s="16"/>
    </row>
    <row r="16" spans="1:11" s="12" customFormat="1" ht="38.25" customHeight="1" x14ac:dyDescent="0.35">
      <c r="B16" s="25"/>
      <c r="C16" s="25"/>
      <c r="D16" s="26"/>
      <c r="E16" s="25"/>
    </row>
    <row r="17" spans="1:11" s="12" customFormat="1" ht="22.5" customHeight="1" x14ac:dyDescent="0.7">
      <c r="A17" s="13" t="s">
        <v>14</v>
      </c>
      <c r="B17" s="14">
        <v>88.352533333333341</v>
      </c>
      <c r="C17" s="14">
        <v>1076.1792</v>
      </c>
      <c r="D17" s="15"/>
      <c r="E17" s="14">
        <f>SUM(B17:C17)</f>
        <v>1164.5317333333335</v>
      </c>
      <c r="F17" s="2"/>
      <c r="G17" s="16"/>
      <c r="H17" s="16"/>
      <c r="I17" s="16"/>
      <c r="J17" s="16"/>
      <c r="K17" s="16"/>
    </row>
    <row r="18" spans="1:11" s="12" customFormat="1" ht="17.25" customHeight="1" x14ac:dyDescent="0.7">
      <c r="A18" s="27" t="s">
        <v>12</v>
      </c>
      <c r="B18" s="28">
        <f>B14</f>
        <v>368.49328093132135</v>
      </c>
      <c r="C18" s="28">
        <f>C14</f>
        <v>19.863579068678646</v>
      </c>
      <c r="D18" s="2"/>
      <c r="E18" s="28">
        <f>E14</f>
        <v>388.35685999999998</v>
      </c>
      <c r="F18" s="2"/>
      <c r="G18" s="16"/>
      <c r="H18" s="16"/>
      <c r="I18" s="16"/>
      <c r="J18" s="16"/>
      <c r="K18" s="16"/>
    </row>
    <row r="19" spans="1:11" s="12" customFormat="1" ht="17.25" customHeight="1" x14ac:dyDescent="0.7">
      <c r="A19" s="19" t="s">
        <v>15</v>
      </c>
      <c r="B19" s="18">
        <v>291.56156183361702</v>
      </c>
      <c r="C19" s="18"/>
      <c r="D19" s="15"/>
      <c r="E19" s="18">
        <f>SUM(B19:C19)</f>
        <v>291.56156183361702</v>
      </c>
      <c r="F19" s="2"/>
      <c r="G19" s="16"/>
      <c r="H19" s="16"/>
      <c r="I19" s="16"/>
      <c r="J19" s="16"/>
    </row>
    <row r="20" spans="1:11" s="12" customFormat="1" ht="17.25" customHeight="1" x14ac:dyDescent="0.7">
      <c r="A20" s="20" t="s">
        <v>16</v>
      </c>
      <c r="B20" s="21">
        <f>SUM(B18:B19)</f>
        <v>660.05484276493837</v>
      </c>
      <c r="C20" s="21">
        <f>SUM(C18:C19)</f>
        <v>19.863579068678646</v>
      </c>
      <c r="D20" s="22"/>
      <c r="E20" s="21">
        <f>SUM(E18:E19)</f>
        <v>679.918421833617</v>
      </c>
      <c r="F20" s="2"/>
      <c r="G20" s="16"/>
      <c r="H20" s="16"/>
      <c r="I20" s="16"/>
      <c r="J20" s="16"/>
    </row>
    <row r="21" spans="1:11" s="12" customFormat="1" ht="22.5" customHeight="1" x14ac:dyDescent="0.7">
      <c r="A21" s="23" t="s">
        <v>17</v>
      </c>
      <c r="B21" s="24">
        <f>B17+B20</f>
        <v>748.4073760982717</v>
      </c>
      <c r="C21" s="24">
        <f>C17+C20</f>
        <v>1096.0427790686788</v>
      </c>
      <c r="D21" s="15"/>
      <c r="E21" s="24">
        <f>E17+E20</f>
        <v>1844.4501551669505</v>
      </c>
      <c r="F21" s="2"/>
      <c r="G21" s="16"/>
      <c r="H21" s="16"/>
      <c r="I21" s="16"/>
      <c r="J21" s="16"/>
    </row>
    <row r="22" spans="1:11" s="12" customFormat="1" ht="38.25" customHeight="1" x14ac:dyDescent="0.35">
      <c r="B22" s="25"/>
      <c r="C22" s="25"/>
      <c r="D22" s="26"/>
      <c r="E22" s="25"/>
    </row>
    <row r="23" spans="1:11" ht="22.5" customHeight="1" x14ac:dyDescent="0.7">
      <c r="A23" s="13" t="s">
        <v>18</v>
      </c>
      <c r="B23" s="14"/>
      <c r="C23" s="14"/>
      <c r="D23" s="15"/>
      <c r="E23" s="14">
        <v>-6874.4604133148969</v>
      </c>
    </row>
    <row r="24" spans="1:11" x14ac:dyDescent="0.7">
      <c r="A24" s="27" t="s">
        <v>16</v>
      </c>
      <c r="B24" s="28"/>
      <c r="C24" s="28"/>
      <c r="E24" s="28">
        <f>E20</f>
        <v>679.918421833617</v>
      </c>
    </row>
    <row r="25" spans="1:11" x14ac:dyDescent="0.7">
      <c r="A25" s="19" t="s">
        <v>19</v>
      </c>
      <c r="B25" s="28"/>
      <c r="C25" s="28"/>
      <c r="E25" s="18">
        <v>-186.62748000000011</v>
      </c>
      <c r="F25" s="18"/>
    </row>
    <row r="26" spans="1:11" s="12" customFormat="1" ht="17.25" customHeight="1" x14ac:dyDescent="0.7">
      <c r="A26" s="19" t="s">
        <v>20</v>
      </c>
      <c r="B26" s="18"/>
      <c r="C26" s="18"/>
      <c r="D26" s="15"/>
      <c r="E26" s="18">
        <v>485.56852161</v>
      </c>
      <c r="F26" s="2"/>
      <c r="G26" s="16"/>
      <c r="H26" s="16"/>
      <c r="I26" s="16"/>
      <c r="J26" s="16"/>
    </row>
    <row r="27" spans="1:11" x14ac:dyDescent="0.7">
      <c r="A27" s="19" t="s">
        <v>21</v>
      </c>
      <c r="B27" s="18"/>
      <c r="C27" s="18"/>
      <c r="E27" s="18"/>
    </row>
    <row r="28" spans="1:11" ht="20.5" x14ac:dyDescent="0.7">
      <c r="A28" s="19" t="s">
        <v>22</v>
      </c>
      <c r="B28" s="18"/>
      <c r="C28" s="18"/>
      <c r="E28" s="18">
        <v>-53.186</v>
      </c>
    </row>
    <row r="29" spans="1:11" s="12" customFormat="1" ht="17.25" customHeight="1" x14ac:dyDescent="0.7">
      <c r="A29" s="19" t="s">
        <v>23</v>
      </c>
      <c r="B29" s="18"/>
      <c r="C29" s="18"/>
      <c r="D29" s="15"/>
      <c r="E29" s="18">
        <v>6501.1504079466658</v>
      </c>
      <c r="F29" s="2"/>
      <c r="G29" s="16"/>
      <c r="H29" s="16"/>
      <c r="I29" s="16"/>
      <c r="J29" s="16"/>
    </row>
    <row r="30" spans="1:11" s="12" customFormat="1" ht="17.25" customHeight="1" x14ac:dyDescent="0.7">
      <c r="A30" s="20" t="s">
        <v>24</v>
      </c>
      <c r="B30" s="21"/>
      <c r="C30" s="21"/>
      <c r="D30" s="22"/>
      <c r="E30" s="21">
        <f>SUM(E24:E29)</f>
        <v>7426.8238713902829</v>
      </c>
      <c r="F30" s="2"/>
      <c r="G30" s="16"/>
      <c r="H30" s="16"/>
      <c r="I30" s="16"/>
      <c r="J30" s="16"/>
    </row>
    <row r="31" spans="1:11" ht="22.5" customHeight="1" x14ac:dyDescent="0.7">
      <c r="A31" s="23" t="s">
        <v>25</v>
      </c>
      <c r="B31" s="24"/>
      <c r="C31" s="24"/>
      <c r="D31" s="15"/>
      <c r="E31" s="24">
        <f>SUM(E23:E29)</f>
        <v>552.36345807538601</v>
      </c>
    </row>
    <row r="32" spans="1:11" x14ac:dyDescent="0.7">
      <c r="A32" s="29" t="s">
        <v>26</v>
      </c>
    </row>
    <row r="33" spans="1:5" x14ac:dyDescent="0.7">
      <c r="A33" s="30" t="s">
        <v>27</v>
      </c>
    </row>
    <row r="34" spans="1:5" x14ac:dyDescent="0.7">
      <c r="B34" s="16"/>
      <c r="C34" s="16"/>
      <c r="E34" s="16"/>
    </row>
    <row r="35" spans="1:5" x14ac:dyDescent="0.7">
      <c r="B35" s="16"/>
      <c r="C35" s="16"/>
      <c r="E35" s="16"/>
    </row>
    <row r="40" spans="1:5" x14ac:dyDescent="0.7">
      <c r="E40" s="31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{88A363D7-EB75-4FAC-ADBA-C40FC73DE782}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Light"&amp;10&amp;K009fdf Classification: Internal Use&amp;1#_x000D_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A363D7-EB75-4FAC-ADBA-C40FC73DE78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>
  <clbl:label id="{a7d50848-5462-4933-a6ae-3f5aa423884b}" enabled="1" method="Privileged" siteId="{a77c517c-e95e-435b-bbb4-cb17e462491f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Q4 2024</vt:lpstr>
      <vt:lpstr>FY 2024</vt:lpstr>
      <vt:lpstr>Q3 2025</vt:lpstr>
      <vt:lpstr>Q4 2025</vt:lpstr>
      <vt:lpstr>FY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Khilaiwi-Al, Almothana M</cp:lastModifiedBy>
  <dcterms:created xsi:type="dcterms:W3CDTF">2026-02-27T14:28:18Z</dcterms:created>
  <dcterms:modified xsi:type="dcterms:W3CDTF">2026-03-04T09:57:23Z</dcterms:modified>
</cp:coreProperties>
</file>